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报名公司" sheetId="1" r:id="rId1"/>
    <sheet name="物资清单" sheetId="3" r:id="rId2"/>
  </sheets>
  <calcPr calcId="145621"/>
</workbook>
</file>

<file path=xl/calcChain.xml><?xml version="1.0" encoding="utf-8"?>
<calcChain xmlns="http://schemas.openxmlformats.org/spreadsheetml/2006/main">
  <c r="F123" i="3" l="1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<sst xmlns="http://schemas.openxmlformats.org/spreadsheetml/2006/main" count="511" uniqueCount="88">
  <si>
    <t>珠海市利昌再生资源有限公司</t>
    <phoneticPr fontId="2" type="noConversion"/>
  </si>
  <si>
    <t>广州鸿源商贸有限公司</t>
    <phoneticPr fontId="2" type="noConversion"/>
  </si>
  <si>
    <t>茂名市恒泰再生资源回收有限公司</t>
    <phoneticPr fontId="2" type="noConversion"/>
  </si>
  <si>
    <t>广州华信通再生物资回收有限公司</t>
    <phoneticPr fontId="2" type="noConversion"/>
  </si>
  <si>
    <t>佛山市顺财废旧物资回收有限公司</t>
    <phoneticPr fontId="2" type="noConversion"/>
  </si>
  <si>
    <t>广州和兴废旧物资回收有限公司</t>
    <phoneticPr fontId="2" type="noConversion"/>
  </si>
  <si>
    <t>深圳市恒百佳再生资源回收有限公司</t>
    <phoneticPr fontId="2" type="noConversion"/>
  </si>
  <si>
    <t>广州天骄资源回收有限公司</t>
    <phoneticPr fontId="2" type="noConversion"/>
  </si>
  <si>
    <t>广州康务再生资源回收有限公司</t>
    <phoneticPr fontId="2" type="noConversion"/>
  </si>
  <si>
    <t>广州恒源再生资源回收有限公司</t>
    <phoneticPr fontId="2" type="noConversion"/>
  </si>
  <si>
    <t>广州胜收废旧物资回收有限公司</t>
    <phoneticPr fontId="2" type="noConversion"/>
  </si>
  <si>
    <t>广州绍永废旧物质回收有限公司</t>
    <phoneticPr fontId="2" type="noConversion"/>
  </si>
  <si>
    <t>广州市和兴回收公司</t>
    <phoneticPr fontId="2" type="noConversion"/>
  </si>
  <si>
    <t>广东长通再生资源有限公司</t>
    <phoneticPr fontId="2" type="noConversion"/>
  </si>
  <si>
    <t>广州了不起废旧物质回收有限公司</t>
    <phoneticPr fontId="2" type="noConversion"/>
  </si>
  <si>
    <t>深圳市合富废旧物质回收有限公司</t>
    <phoneticPr fontId="2" type="noConversion"/>
  </si>
  <si>
    <t>广东奇创再生资源有限公司</t>
    <phoneticPr fontId="2" type="noConversion"/>
  </si>
  <si>
    <t>签到公司</t>
    <phoneticPr fontId="2" type="noConversion"/>
  </si>
  <si>
    <t>序号</t>
  </si>
  <si>
    <t>资产名称</t>
    <phoneticPr fontId="2" type="noConversion"/>
  </si>
  <si>
    <t>型号规格</t>
    <phoneticPr fontId="2" type="noConversion"/>
  </si>
  <si>
    <t>计量单位</t>
    <phoneticPr fontId="2" type="noConversion"/>
  </si>
  <si>
    <t>数量</t>
    <phoneticPr fontId="2" type="noConversion"/>
  </si>
  <si>
    <t>价值</t>
  </si>
  <si>
    <t>账面原值</t>
  </si>
  <si>
    <t>IC卡读写器</t>
  </si>
  <si>
    <t>DH-F3RF</t>
  </si>
  <si>
    <t>台</t>
    <phoneticPr fontId="2" type="noConversion"/>
  </si>
  <si>
    <t>是</t>
    <phoneticPr fontId="2" type="noConversion"/>
  </si>
  <si>
    <t>台</t>
    <phoneticPr fontId="2" type="noConversion"/>
  </si>
  <si>
    <t>笔记本电脑</t>
  </si>
  <si>
    <t>VGNTZ13</t>
  </si>
  <si>
    <t>标签打印机</t>
  </si>
  <si>
    <t/>
  </si>
  <si>
    <t>打印机</t>
  </si>
  <si>
    <t>LQ-590K</t>
  </si>
  <si>
    <t>台</t>
    <phoneticPr fontId="2" type="noConversion"/>
  </si>
  <si>
    <t>否</t>
    <phoneticPr fontId="2" type="noConversion"/>
  </si>
  <si>
    <t>是</t>
    <phoneticPr fontId="2" type="noConversion"/>
  </si>
  <si>
    <t>BOSHI BX-210KC</t>
  </si>
  <si>
    <t>lq-590k</t>
  </si>
  <si>
    <t>TBY-LO58</t>
  </si>
  <si>
    <t>CANON 4680</t>
  </si>
  <si>
    <t>HP1008</t>
  </si>
  <si>
    <t>爱普生590K</t>
  </si>
  <si>
    <t>EPSONLQ-590K</t>
  </si>
  <si>
    <t>LQ590</t>
  </si>
  <si>
    <t>590K</t>
  </si>
  <si>
    <t>打印机590K</t>
  </si>
  <si>
    <t>epson 590K</t>
  </si>
  <si>
    <t>电脑</t>
  </si>
  <si>
    <t>DELL330NMT（低端）</t>
  </si>
  <si>
    <t>DELL330NMT（高端）</t>
  </si>
  <si>
    <t>DELL 360</t>
  </si>
  <si>
    <t>dell 360</t>
  </si>
  <si>
    <t>复印机</t>
  </si>
  <si>
    <t>是</t>
    <phoneticPr fontId="2" type="noConversion"/>
  </si>
  <si>
    <t>激光打印机</t>
  </si>
  <si>
    <t>台</t>
    <phoneticPr fontId="2" type="noConversion"/>
  </si>
  <si>
    <t>否</t>
    <phoneticPr fontId="2" type="noConversion"/>
  </si>
  <si>
    <t>交换机</t>
  </si>
  <si>
    <t>S3100-SI</t>
  </si>
  <si>
    <t>联想电脑</t>
  </si>
  <si>
    <t>喷墨打印机</t>
  </si>
  <si>
    <t>EPSON PHOTO R270</t>
  </si>
  <si>
    <t>扫描枪</t>
  </si>
  <si>
    <t>球型</t>
  </si>
  <si>
    <t>扫描仪</t>
  </si>
  <si>
    <t>中晶9700</t>
  </si>
  <si>
    <t>扫描仪适配器</t>
  </si>
  <si>
    <t>TMA</t>
  </si>
  <si>
    <t>收费机</t>
  </si>
  <si>
    <t>DH-SFT</t>
  </si>
  <si>
    <t>手持订餐机</t>
  </si>
  <si>
    <t>DH3100</t>
  </si>
  <si>
    <t>条码机</t>
  </si>
  <si>
    <t>北洋TBY-L058</t>
  </si>
  <si>
    <t>显示屏</t>
  </si>
  <si>
    <t>LG</t>
  </si>
  <si>
    <t>发药双基色视频屏</t>
  </si>
  <si>
    <t>显示器</t>
  </si>
  <si>
    <t>收费窗口VT-VFD216C</t>
  </si>
  <si>
    <t>巨鲨M21</t>
  </si>
  <si>
    <t>DELL</t>
  </si>
  <si>
    <t>戴尔</t>
  </si>
  <si>
    <t>资产是否存在</t>
    <phoneticPr fontId="2" type="noConversion"/>
  </si>
  <si>
    <t>是</t>
    <phoneticPr fontId="1" type="noConversion"/>
  </si>
  <si>
    <t>其他内存，硬盘，线材等，以现场看样为准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</si>
</sst>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.00_);[Red]\(#,##0.00\)"/>
    <numFmt numFmtId="178" formatCode="0.00_ "/>
    <numFmt numFmtId="179" formatCode="0.00_);[Red]\(0.00\)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horizontal="center" vertical="top" wrapText="1" readingOrder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>
      <alignment horizontal="center" vertical="center" readingOrder="1"/>
    </xf>
    <xf numFmtId="0" fontId="9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178" fontId="8" fillId="2" borderId="1" xfId="0" applyNumberFormat="1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readingOrder="1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>
      <alignment horizontal="center" vertical="center" readingOrder="1"/>
    </xf>
    <xf numFmtId="0" fontId="9" fillId="3" borderId="2" xfId="0" applyFont="1" applyFill="1" applyBorder="1" applyAlignment="1" applyProtection="1">
      <alignment horizontal="center" vertical="center" wrapText="1" readingOrder="1"/>
      <protection locked="0"/>
    </xf>
    <xf numFmtId="0" fontId="7" fillId="3" borderId="2" xfId="0" applyFont="1" applyFill="1" applyBorder="1" applyAlignment="1" applyProtection="1">
      <alignment horizontal="center" vertical="center" wrapText="1" readingOrder="1"/>
      <protection locked="0"/>
    </xf>
    <xf numFmtId="178" fontId="8" fillId="3" borderId="1" xfId="0" applyNumberFormat="1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readingOrder="1"/>
    </xf>
    <xf numFmtId="0" fontId="11" fillId="2" borderId="4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 applyProtection="1">
      <alignment horizontal="center" vertical="center" wrapText="1" readingOrder="1"/>
      <protection locked="0"/>
    </xf>
    <xf numFmtId="0" fontId="11" fillId="2" borderId="2" xfId="0" applyFont="1" applyFill="1" applyBorder="1" applyAlignment="1" applyProtection="1">
      <alignment horizontal="center" vertical="center" wrapText="1" readingOrder="1"/>
      <protection locked="0"/>
    </xf>
    <xf numFmtId="178" fontId="10" fillId="2" borderId="1" xfId="0" applyNumberFormat="1" applyFont="1" applyFill="1" applyBorder="1" applyAlignment="1">
      <alignment horizontal="center" vertical="center" readingOrder="1"/>
    </xf>
    <xf numFmtId="179" fontId="8" fillId="3" borderId="1" xfId="0" applyNumberFormat="1" applyFont="1" applyFill="1" applyBorder="1" applyAlignment="1">
      <alignment horizontal="center" vertical="center" readingOrder="1"/>
    </xf>
    <xf numFmtId="178" fontId="12" fillId="2" borderId="1" xfId="0" applyNumberFormat="1" applyFont="1" applyFill="1" applyBorder="1" applyAlignment="1">
      <alignment horizontal="center" readingOrder="1"/>
    </xf>
    <xf numFmtId="0" fontId="0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2" borderId="2" xfId="0" applyFont="1" applyFill="1" applyBorder="1" applyAlignment="1" applyProtection="1">
      <alignment horizontal="center" vertical="center" wrapText="1" readingOrder="1"/>
      <protection locked="0"/>
    </xf>
    <xf numFmtId="0" fontId="8" fillId="3" borderId="2" xfId="0" applyFont="1" applyFill="1" applyBorder="1" applyAlignment="1" applyProtection="1">
      <alignment horizontal="center" vertical="center" wrapText="1" readingOrder="1"/>
      <protection locked="0"/>
    </xf>
    <xf numFmtId="0" fontId="0" fillId="3" borderId="2" xfId="0" applyFont="1" applyFill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>
      <alignment horizontal="center" vertical="center" readingOrder="1"/>
    </xf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178" fontId="8" fillId="2" borderId="5" xfId="0" applyNumberFormat="1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center" readingOrder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  <xf numFmtId="0" fontId="10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zoomScale="115" zoomScaleNormal="115" workbookViewId="0">
      <selection activeCell="A2" sqref="A2:A18"/>
    </sheetView>
  </sheetViews>
  <sheetFormatPr defaultRowHeight="13.5" x14ac:dyDescent="0.15"/>
  <cols>
    <col min="1" max="1" width="40.375" style="44" customWidth="1"/>
  </cols>
  <sheetData>
    <row r="1" spans="1:1" x14ac:dyDescent="0.15">
      <c r="A1" s="42" t="s">
        <v>17</v>
      </c>
    </row>
    <row r="2" spans="1:1" x14ac:dyDescent="0.15">
      <c r="A2" s="43" t="s">
        <v>0</v>
      </c>
    </row>
    <row r="3" spans="1:1" x14ac:dyDescent="0.15">
      <c r="A3" s="43" t="s">
        <v>1</v>
      </c>
    </row>
    <row r="4" spans="1:1" x14ac:dyDescent="0.15">
      <c r="A4" s="43" t="s">
        <v>2</v>
      </c>
    </row>
    <row r="5" spans="1:1" x14ac:dyDescent="0.15">
      <c r="A5" s="43" t="s">
        <v>3</v>
      </c>
    </row>
    <row r="6" spans="1:1" x14ac:dyDescent="0.15">
      <c r="A6" s="43" t="s">
        <v>4</v>
      </c>
    </row>
    <row r="7" spans="1:1" x14ac:dyDescent="0.15">
      <c r="A7" s="43" t="s">
        <v>5</v>
      </c>
    </row>
    <row r="8" spans="1:1" x14ac:dyDescent="0.15">
      <c r="A8" s="43" t="s">
        <v>6</v>
      </c>
    </row>
    <row r="9" spans="1:1" x14ac:dyDescent="0.15">
      <c r="A9" s="43" t="s">
        <v>7</v>
      </c>
    </row>
    <row r="10" spans="1:1" x14ac:dyDescent="0.15">
      <c r="A10" s="43" t="s">
        <v>8</v>
      </c>
    </row>
    <row r="11" spans="1:1" x14ac:dyDescent="0.15">
      <c r="A11" s="43" t="s">
        <v>9</v>
      </c>
    </row>
    <row r="12" spans="1:1" x14ac:dyDescent="0.15">
      <c r="A12" s="43" t="s">
        <v>10</v>
      </c>
    </row>
    <row r="13" spans="1:1" x14ac:dyDescent="0.15">
      <c r="A13" s="43" t="s">
        <v>11</v>
      </c>
    </row>
    <row r="14" spans="1:1" x14ac:dyDescent="0.15">
      <c r="A14" s="43" t="s">
        <v>12</v>
      </c>
    </row>
    <row r="15" spans="1:1" x14ac:dyDescent="0.15">
      <c r="A15" s="43" t="s">
        <v>13</v>
      </c>
    </row>
    <row r="16" spans="1:1" x14ac:dyDescent="0.15">
      <c r="A16" s="43" t="s">
        <v>14</v>
      </c>
    </row>
    <row r="17" spans="1:1" x14ac:dyDescent="0.15">
      <c r="A17" s="43" t="s">
        <v>15</v>
      </c>
    </row>
    <row r="18" spans="1:1" x14ac:dyDescent="0.15">
      <c r="A18" s="43" t="s">
        <v>16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C22" sqref="C22:D31"/>
    </sheetView>
  </sheetViews>
  <sheetFormatPr defaultRowHeight="13.5" x14ac:dyDescent="0.15"/>
  <cols>
    <col min="2" max="2" width="12.75" customWidth="1"/>
    <col min="4" max="4" width="15" customWidth="1"/>
    <col min="7" max="7" width="15.125" customWidth="1"/>
  </cols>
  <sheetData>
    <row r="1" spans="1:7" ht="13.5" customHeight="1" x14ac:dyDescent="0.15">
      <c r="A1" s="1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7" t="s">
        <v>23</v>
      </c>
      <c r="G1" s="3" t="s">
        <v>85</v>
      </c>
    </row>
    <row r="2" spans="1:7" x14ac:dyDescent="0.15">
      <c r="A2" s="4"/>
      <c r="B2" s="5"/>
      <c r="C2" s="4"/>
      <c r="D2" s="4"/>
      <c r="E2" s="4"/>
      <c r="F2" s="6" t="s">
        <v>24</v>
      </c>
      <c r="G2" s="8"/>
    </row>
    <row r="3" spans="1:7" x14ac:dyDescent="0.15">
      <c r="A3" s="9">
        <v>1</v>
      </c>
      <c r="B3" s="10" t="s">
        <v>25</v>
      </c>
      <c r="C3" s="10" t="s">
        <v>26</v>
      </c>
      <c r="D3" s="11" t="s">
        <v>27</v>
      </c>
      <c r="E3" s="12">
        <v>1</v>
      </c>
      <c r="F3" s="13">
        <f>1000</f>
        <v>1000</v>
      </c>
      <c r="G3" s="14" t="s">
        <v>28</v>
      </c>
    </row>
    <row r="4" spans="1:7" x14ac:dyDescent="0.15">
      <c r="A4" s="9">
        <v>2</v>
      </c>
      <c r="B4" s="10" t="s">
        <v>25</v>
      </c>
      <c r="C4" s="10" t="s">
        <v>26</v>
      </c>
      <c r="D4" s="11" t="s">
        <v>29</v>
      </c>
      <c r="E4" s="12">
        <v>1</v>
      </c>
      <c r="F4" s="13">
        <f>1000</f>
        <v>1000</v>
      </c>
      <c r="G4" s="14" t="s">
        <v>28</v>
      </c>
    </row>
    <row r="5" spans="1:7" x14ac:dyDescent="0.15">
      <c r="A5" s="9">
        <v>3</v>
      </c>
      <c r="B5" s="10" t="s">
        <v>30</v>
      </c>
      <c r="C5" s="10" t="s">
        <v>31</v>
      </c>
      <c r="D5" s="11" t="s">
        <v>29</v>
      </c>
      <c r="E5" s="12">
        <v>1</v>
      </c>
      <c r="F5" s="13">
        <f>10500</f>
        <v>10500</v>
      </c>
      <c r="G5" s="14" t="s">
        <v>28</v>
      </c>
    </row>
    <row r="6" spans="1:7" x14ac:dyDescent="0.15">
      <c r="A6" s="9">
        <v>4</v>
      </c>
      <c r="B6" s="10" t="s">
        <v>30</v>
      </c>
      <c r="C6" s="10" t="s">
        <v>31</v>
      </c>
      <c r="D6" s="11" t="s">
        <v>29</v>
      </c>
      <c r="E6" s="12">
        <v>1</v>
      </c>
      <c r="F6" s="13">
        <f>10500</f>
        <v>10500</v>
      </c>
      <c r="G6" s="14" t="s">
        <v>28</v>
      </c>
    </row>
    <row r="7" spans="1:7" x14ac:dyDescent="0.15">
      <c r="A7" s="9">
        <v>5</v>
      </c>
      <c r="B7" s="10" t="s">
        <v>30</v>
      </c>
      <c r="C7" s="10" t="s">
        <v>31</v>
      </c>
      <c r="D7" s="11" t="s">
        <v>29</v>
      </c>
      <c r="E7" s="12">
        <v>1</v>
      </c>
      <c r="F7" s="13">
        <f>10500</f>
        <v>10500</v>
      </c>
      <c r="G7" s="14" t="s">
        <v>28</v>
      </c>
    </row>
    <row r="8" spans="1:7" x14ac:dyDescent="0.15">
      <c r="A8" s="9">
        <v>6</v>
      </c>
      <c r="B8" s="10" t="s">
        <v>32</v>
      </c>
      <c r="C8" s="10" t="s">
        <v>33</v>
      </c>
      <c r="D8" s="11" t="s">
        <v>29</v>
      </c>
      <c r="E8" s="12">
        <v>1</v>
      </c>
      <c r="F8" s="13">
        <f>3000</f>
        <v>3000</v>
      </c>
      <c r="G8" s="14" t="s">
        <v>28</v>
      </c>
    </row>
    <row r="9" spans="1:7" x14ac:dyDescent="0.15">
      <c r="A9" s="15">
        <v>7</v>
      </c>
      <c r="B9" s="16" t="s">
        <v>34</v>
      </c>
      <c r="C9" s="16" t="s">
        <v>35</v>
      </c>
      <c r="D9" s="17" t="s">
        <v>36</v>
      </c>
      <c r="E9" s="18">
        <v>1</v>
      </c>
      <c r="F9" s="19">
        <f>1900</f>
        <v>1900</v>
      </c>
      <c r="G9" s="20" t="s">
        <v>37</v>
      </c>
    </row>
    <row r="10" spans="1:7" x14ac:dyDescent="0.15">
      <c r="A10" s="15">
        <v>8</v>
      </c>
      <c r="B10" s="16" t="s">
        <v>34</v>
      </c>
      <c r="C10" s="16" t="s">
        <v>35</v>
      </c>
      <c r="D10" s="17" t="s">
        <v>36</v>
      </c>
      <c r="E10" s="18">
        <v>1</v>
      </c>
      <c r="F10" s="19">
        <f>1900</f>
        <v>1900</v>
      </c>
      <c r="G10" s="20" t="s">
        <v>37</v>
      </c>
    </row>
    <row r="11" spans="1:7" x14ac:dyDescent="0.15">
      <c r="A11" s="15">
        <v>9</v>
      </c>
      <c r="B11" s="16" t="s">
        <v>34</v>
      </c>
      <c r="C11" s="16" t="s">
        <v>35</v>
      </c>
      <c r="D11" s="17" t="s">
        <v>36</v>
      </c>
      <c r="E11" s="18">
        <v>1</v>
      </c>
      <c r="F11" s="19">
        <f>1900</f>
        <v>1900</v>
      </c>
      <c r="G11" s="20" t="s">
        <v>37</v>
      </c>
    </row>
    <row r="12" spans="1:7" x14ac:dyDescent="0.15">
      <c r="A12" s="9">
        <v>10</v>
      </c>
      <c r="B12" s="10" t="s">
        <v>34</v>
      </c>
      <c r="C12" s="10" t="s">
        <v>35</v>
      </c>
      <c r="D12" s="11" t="s">
        <v>36</v>
      </c>
      <c r="E12" s="12">
        <v>1</v>
      </c>
      <c r="F12" s="13">
        <f>1900</f>
        <v>1900</v>
      </c>
      <c r="G12" s="14" t="s">
        <v>38</v>
      </c>
    </row>
    <row r="13" spans="1:7" x14ac:dyDescent="0.15">
      <c r="A13" s="9">
        <v>11</v>
      </c>
      <c r="B13" s="10" t="s">
        <v>34</v>
      </c>
      <c r="C13" s="10" t="s">
        <v>35</v>
      </c>
      <c r="D13" s="11" t="s">
        <v>36</v>
      </c>
      <c r="E13" s="12">
        <v>1</v>
      </c>
      <c r="F13" s="13">
        <f>1900</f>
        <v>1900</v>
      </c>
      <c r="G13" s="14" t="s">
        <v>38</v>
      </c>
    </row>
    <row r="14" spans="1:7" x14ac:dyDescent="0.15">
      <c r="A14" s="9">
        <v>12</v>
      </c>
      <c r="B14" s="10" t="s">
        <v>34</v>
      </c>
      <c r="C14" s="10" t="s">
        <v>35</v>
      </c>
      <c r="D14" s="11" t="s">
        <v>36</v>
      </c>
      <c r="E14" s="12">
        <v>1</v>
      </c>
      <c r="F14" s="13">
        <f>1900</f>
        <v>1900</v>
      </c>
      <c r="G14" s="14" t="s">
        <v>38</v>
      </c>
    </row>
    <row r="15" spans="1:7" x14ac:dyDescent="0.15">
      <c r="A15" s="9">
        <v>13</v>
      </c>
      <c r="B15" s="10" t="s">
        <v>34</v>
      </c>
      <c r="C15" s="10" t="s">
        <v>35</v>
      </c>
      <c r="D15" s="11" t="s">
        <v>36</v>
      </c>
      <c r="E15" s="12">
        <v>1</v>
      </c>
      <c r="F15" s="13">
        <f>1900</f>
        <v>1900</v>
      </c>
      <c r="G15" s="14" t="s">
        <v>38</v>
      </c>
    </row>
    <row r="16" spans="1:7" x14ac:dyDescent="0.15">
      <c r="A16" s="9">
        <v>14</v>
      </c>
      <c r="B16" s="10" t="s">
        <v>34</v>
      </c>
      <c r="C16" s="10" t="s">
        <v>35</v>
      </c>
      <c r="D16" s="11" t="s">
        <v>36</v>
      </c>
      <c r="E16" s="12">
        <v>1</v>
      </c>
      <c r="F16" s="13">
        <f>1900</f>
        <v>1900</v>
      </c>
      <c r="G16" s="14" t="s">
        <v>38</v>
      </c>
    </row>
    <row r="17" spans="1:7" x14ac:dyDescent="0.15">
      <c r="A17" s="21">
        <v>15</v>
      </c>
      <c r="B17" s="22" t="s">
        <v>34</v>
      </c>
      <c r="C17" s="22" t="s">
        <v>39</v>
      </c>
      <c r="D17" s="23" t="s">
        <v>36</v>
      </c>
      <c r="E17" s="24">
        <v>1</v>
      </c>
      <c r="F17" s="25">
        <f>1600</f>
        <v>1600</v>
      </c>
      <c r="G17" s="14" t="s">
        <v>38</v>
      </c>
    </row>
    <row r="18" spans="1:7" x14ac:dyDescent="0.15">
      <c r="A18" s="21">
        <v>16</v>
      </c>
      <c r="B18" s="22" t="s">
        <v>34</v>
      </c>
      <c r="C18" s="22" t="s">
        <v>39</v>
      </c>
      <c r="D18" s="23" t="s">
        <v>36</v>
      </c>
      <c r="E18" s="24">
        <v>1</v>
      </c>
      <c r="F18" s="25">
        <f>1600</f>
        <v>1600</v>
      </c>
      <c r="G18" s="14" t="s">
        <v>38</v>
      </c>
    </row>
    <row r="19" spans="1:7" x14ac:dyDescent="0.15">
      <c r="A19" s="21">
        <v>17</v>
      </c>
      <c r="B19" s="22" t="s">
        <v>34</v>
      </c>
      <c r="C19" s="22" t="s">
        <v>39</v>
      </c>
      <c r="D19" s="23" t="s">
        <v>36</v>
      </c>
      <c r="E19" s="24">
        <v>1</v>
      </c>
      <c r="F19" s="25">
        <f>1600</f>
        <v>1600</v>
      </c>
      <c r="G19" s="14" t="s">
        <v>38</v>
      </c>
    </row>
    <row r="20" spans="1:7" x14ac:dyDescent="0.15">
      <c r="A20" s="21">
        <v>18</v>
      </c>
      <c r="B20" s="22" t="s">
        <v>34</v>
      </c>
      <c r="C20" s="22" t="s">
        <v>39</v>
      </c>
      <c r="D20" s="23" t="s">
        <v>36</v>
      </c>
      <c r="E20" s="24">
        <v>1</v>
      </c>
      <c r="F20" s="25">
        <f>1600</f>
        <v>1600</v>
      </c>
      <c r="G20" s="14" t="s">
        <v>38</v>
      </c>
    </row>
    <row r="21" spans="1:7" x14ac:dyDescent="0.15">
      <c r="A21" s="21">
        <v>19</v>
      </c>
      <c r="B21" s="22" t="s">
        <v>34</v>
      </c>
      <c r="C21" s="22" t="s">
        <v>39</v>
      </c>
      <c r="D21" s="23" t="s">
        <v>36</v>
      </c>
      <c r="E21" s="24">
        <v>1</v>
      </c>
      <c r="F21" s="25">
        <f>1600</f>
        <v>1600</v>
      </c>
      <c r="G21" s="14" t="s">
        <v>38</v>
      </c>
    </row>
    <row r="22" spans="1:7" x14ac:dyDescent="0.15">
      <c r="A22" s="21">
        <v>20</v>
      </c>
      <c r="B22" s="22" t="s">
        <v>34</v>
      </c>
      <c r="C22" s="22" t="s">
        <v>39</v>
      </c>
      <c r="D22" s="23" t="s">
        <v>36</v>
      </c>
      <c r="E22" s="24">
        <v>1</v>
      </c>
      <c r="F22" s="25">
        <f>1600</f>
        <v>1600</v>
      </c>
      <c r="G22" s="14" t="s">
        <v>38</v>
      </c>
    </row>
    <row r="23" spans="1:7" x14ac:dyDescent="0.15">
      <c r="A23" s="9">
        <v>21</v>
      </c>
      <c r="B23" s="10" t="s">
        <v>34</v>
      </c>
      <c r="C23" s="10" t="s">
        <v>40</v>
      </c>
      <c r="D23" s="11" t="s">
        <v>36</v>
      </c>
      <c r="E23" s="12">
        <v>1</v>
      </c>
      <c r="F23" s="13">
        <f>2050</f>
        <v>2050</v>
      </c>
      <c r="G23" s="14" t="s">
        <v>38</v>
      </c>
    </row>
    <row r="24" spans="1:7" x14ac:dyDescent="0.15">
      <c r="A24" s="9">
        <v>22</v>
      </c>
      <c r="B24" s="10" t="s">
        <v>34</v>
      </c>
      <c r="C24" s="10" t="s">
        <v>40</v>
      </c>
      <c r="D24" s="11" t="s">
        <v>36</v>
      </c>
      <c r="E24" s="12">
        <v>1</v>
      </c>
      <c r="F24" s="13">
        <f>2050</f>
        <v>2050</v>
      </c>
      <c r="G24" s="14" t="s">
        <v>38</v>
      </c>
    </row>
    <row r="25" spans="1:7" x14ac:dyDescent="0.15">
      <c r="A25" s="9">
        <v>23</v>
      </c>
      <c r="B25" s="10" t="s">
        <v>34</v>
      </c>
      <c r="C25" s="10" t="s">
        <v>40</v>
      </c>
      <c r="D25" s="11" t="s">
        <v>36</v>
      </c>
      <c r="E25" s="12">
        <v>1</v>
      </c>
      <c r="F25" s="13">
        <f>2050</f>
        <v>2050</v>
      </c>
      <c r="G25" s="14" t="s">
        <v>38</v>
      </c>
    </row>
    <row r="26" spans="1:7" x14ac:dyDescent="0.15">
      <c r="A26" s="9">
        <v>24</v>
      </c>
      <c r="B26" s="10" t="s">
        <v>34</v>
      </c>
      <c r="C26" s="10" t="s">
        <v>40</v>
      </c>
      <c r="D26" s="11" t="s">
        <v>36</v>
      </c>
      <c r="E26" s="12">
        <v>1</v>
      </c>
      <c r="F26" s="13">
        <f>2050</f>
        <v>2050</v>
      </c>
      <c r="G26" s="14" t="s">
        <v>38</v>
      </c>
    </row>
    <row r="27" spans="1:7" x14ac:dyDescent="0.15">
      <c r="A27" s="9">
        <v>25</v>
      </c>
      <c r="B27" s="10" t="s">
        <v>34</v>
      </c>
      <c r="C27" s="10" t="s">
        <v>41</v>
      </c>
      <c r="D27" s="11" t="s">
        <v>36</v>
      </c>
      <c r="E27" s="12">
        <v>1</v>
      </c>
      <c r="F27" s="13">
        <f>3000</f>
        <v>3000</v>
      </c>
      <c r="G27" s="14" t="s">
        <v>38</v>
      </c>
    </row>
    <row r="28" spans="1:7" x14ac:dyDescent="0.15">
      <c r="A28" s="9">
        <v>26</v>
      </c>
      <c r="B28" s="10" t="s">
        <v>34</v>
      </c>
      <c r="C28" s="10" t="s">
        <v>41</v>
      </c>
      <c r="D28" s="11" t="s">
        <v>36</v>
      </c>
      <c r="E28" s="12">
        <v>1</v>
      </c>
      <c r="F28" s="13">
        <f>3000</f>
        <v>3000</v>
      </c>
      <c r="G28" s="14" t="s">
        <v>38</v>
      </c>
    </row>
    <row r="29" spans="1:7" x14ac:dyDescent="0.15">
      <c r="A29" s="9">
        <v>27</v>
      </c>
      <c r="B29" s="10" t="s">
        <v>34</v>
      </c>
      <c r="C29" s="10" t="s">
        <v>41</v>
      </c>
      <c r="D29" s="11" t="s">
        <v>36</v>
      </c>
      <c r="E29" s="12">
        <v>1</v>
      </c>
      <c r="F29" s="13">
        <f>3000</f>
        <v>3000</v>
      </c>
      <c r="G29" s="14" t="s">
        <v>38</v>
      </c>
    </row>
    <row r="30" spans="1:7" x14ac:dyDescent="0.15">
      <c r="A30" s="9">
        <v>28</v>
      </c>
      <c r="B30" s="10" t="s">
        <v>34</v>
      </c>
      <c r="C30" s="10" t="s">
        <v>35</v>
      </c>
      <c r="D30" s="11" t="s">
        <v>36</v>
      </c>
      <c r="E30" s="12">
        <v>1</v>
      </c>
      <c r="F30" s="13">
        <f>1900</f>
        <v>1900</v>
      </c>
      <c r="G30" s="14" t="s">
        <v>38</v>
      </c>
    </row>
    <row r="31" spans="1:7" x14ac:dyDescent="0.15">
      <c r="A31" s="9">
        <v>29</v>
      </c>
      <c r="B31" s="10" t="s">
        <v>34</v>
      </c>
      <c r="C31" s="10" t="s">
        <v>35</v>
      </c>
      <c r="D31" s="11" t="s">
        <v>36</v>
      </c>
      <c r="E31" s="12">
        <v>1</v>
      </c>
      <c r="F31" s="13">
        <f>1900</f>
        <v>1900</v>
      </c>
      <c r="G31" s="14" t="s">
        <v>38</v>
      </c>
    </row>
    <row r="32" spans="1:7" x14ac:dyDescent="0.15">
      <c r="A32" s="9">
        <v>30</v>
      </c>
      <c r="B32" s="10" t="s">
        <v>34</v>
      </c>
      <c r="C32" s="10" t="s">
        <v>35</v>
      </c>
      <c r="D32" s="11" t="s">
        <v>36</v>
      </c>
      <c r="E32" s="12">
        <v>1</v>
      </c>
      <c r="F32" s="13">
        <f>1900</f>
        <v>1900</v>
      </c>
      <c r="G32" s="14" t="s">
        <v>38</v>
      </c>
    </row>
    <row r="33" spans="1:7" x14ac:dyDescent="0.15">
      <c r="A33" s="9">
        <v>31</v>
      </c>
      <c r="B33" s="10" t="s">
        <v>34</v>
      </c>
      <c r="C33" s="10" t="s">
        <v>35</v>
      </c>
      <c r="D33" s="11" t="s">
        <v>36</v>
      </c>
      <c r="E33" s="12">
        <v>1</v>
      </c>
      <c r="F33" s="13">
        <f>1900</f>
        <v>1900</v>
      </c>
      <c r="G33" s="14" t="s">
        <v>38</v>
      </c>
    </row>
    <row r="34" spans="1:7" x14ac:dyDescent="0.15">
      <c r="A34" s="9">
        <v>32</v>
      </c>
      <c r="B34" s="10" t="s">
        <v>34</v>
      </c>
      <c r="C34" s="10" t="s">
        <v>35</v>
      </c>
      <c r="D34" s="11" t="s">
        <v>36</v>
      </c>
      <c r="E34" s="12">
        <v>1</v>
      </c>
      <c r="F34" s="13">
        <f>1900</f>
        <v>1900</v>
      </c>
      <c r="G34" s="14" t="s">
        <v>38</v>
      </c>
    </row>
    <row r="35" spans="1:7" x14ac:dyDescent="0.15">
      <c r="A35" s="15">
        <v>33</v>
      </c>
      <c r="B35" s="16" t="s">
        <v>34</v>
      </c>
      <c r="C35" s="16" t="s">
        <v>42</v>
      </c>
      <c r="D35" s="17" t="s">
        <v>36</v>
      </c>
      <c r="E35" s="18">
        <v>1</v>
      </c>
      <c r="F35" s="19">
        <f>1150</f>
        <v>1150</v>
      </c>
      <c r="G35" s="20" t="s">
        <v>37</v>
      </c>
    </row>
    <row r="36" spans="1:7" x14ac:dyDescent="0.15">
      <c r="A36" s="15">
        <v>34</v>
      </c>
      <c r="B36" s="16" t="s">
        <v>34</v>
      </c>
      <c r="C36" s="16" t="s">
        <v>43</v>
      </c>
      <c r="D36" s="17" t="s">
        <v>36</v>
      </c>
      <c r="E36" s="18">
        <v>1</v>
      </c>
      <c r="F36" s="19">
        <f>1290</f>
        <v>1290</v>
      </c>
      <c r="G36" s="20" t="s">
        <v>37</v>
      </c>
    </row>
    <row r="37" spans="1:7" x14ac:dyDescent="0.15">
      <c r="A37" s="15">
        <v>35</v>
      </c>
      <c r="B37" s="16" t="s">
        <v>34</v>
      </c>
      <c r="C37" s="16" t="s">
        <v>35</v>
      </c>
      <c r="D37" s="17" t="s">
        <v>36</v>
      </c>
      <c r="E37" s="18">
        <v>1</v>
      </c>
      <c r="F37" s="19">
        <f>1900</f>
        <v>1900</v>
      </c>
      <c r="G37" s="20" t="s">
        <v>37</v>
      </c>
    </row>
    <row r="38" spans="1:7" x14ac:dyDescent="0.15">
      <c r="A38" s="15">
        <v>36</v>
      </c>
      <c r="B38" s="16" t="s">
        <v>34</v>
      </c>
      <c r="C38" s="16" t="s">
        <v>35</v>
      </c>
      <c r="D38" s="17" t="s">
        <v>36</v>
      </c>
      <c r="E38" s="18">
        <v>1</v>
      </c>
      <c r="F38" s="19">
        <f>1900</f>
        <v>1900</v>
      </c>
      <c r="G38" s="20" t="s">
        <v>37</v>
      </c>
    </row>
    <row r="39" spans="1:7" x14ac:dyDescent="0.15">
      <c r="A39" s="9">
        <v>37</v>
      </c>
      <c r="B39" s="10" t="s">
        <v>34</v>
      </c>
      <c r="C39" s="10" t="s">
        <v>44</v>
      </c>
      <c r="D39" s="11" t="s">
        <v>36</v>
      </c>
      <c r="E39" s="12">
        <v>1</v>
      </c>
      <c r="F39" s="13">
        <f>2020</f>
        <v>2020</v>
      </c>
      <c r="G39" s="14" t="s">
        <v>38</v>
      </c>
    </row>
    <row r="40" spans="1:7" x14ac:dyDescent="0.15">
      <c r="A40" s="9">
        <v>38</v>
      </c>
      <c r="B40" s="10" t="s">
        <v>34</v>
      </c>
      <c r="C40" s="10" t="s">
        <v>45</v>
      </c>
      <c r="D40" s="11" t="s">
        <v>36</v>
      </c>
      <c r="E40" s="12">
        <v>1</v>
      </c>
      <c r="F40" s="13">
        <f>1880</f>
        <v>1880</v>
      </c>
      <c r="G40" s="14" t="s">
        <v>38</v>
      </c>
    </row>
    <row r="41" spans="1:7" x14ac:dyDescent="0.15">
      <c r="A41" s="9">
        <v>39</v>
      </c>
      <c r="B41" s="10" t="s">
        <v>34</v>
      </c>
      <c r="C41" s="10" t="s">
        <v>45</v>
      </c>
      <c r="D41" s="11" t="s">
        <v>36</v>
      </c>
      <c r="E41" s="12">
        <v>1</v>
      </c>
      <c r="F41" s="13">
        <f>1880</f>
        <v>1880</v>
      </c>
      <c r="G41" s="14" t="s">
        <v>38</v>
      </c>
    </row>
    <row r="42" spans="1:7" x14ac:dyDescent="0.15">
      <c r="A42" s="9">
        <v>40</v>
      </c>
      <c r="B42" s="10" t="s">
        <v>34</v>
      </c>
      <c r="C42" s="10" t="s">
        <v>45</v>
      </c>
      <c r="D42" s="11" t="s">
        <v>36</v>
      </c>
      <c r="E42" s="12">
        <v>1</v>
      </c>
      <c r="F42" s="13">
        <f>1880</f>
        <v>1880</v>
      </c>
      <c r="G42" s="14" t="s">
        <v>38</v>
      </c>
    </row>
    <row r="43" spans="1:7" x14ac:dyDescent="0.15">
      <c r="A43" s="15">
        <v>41</v>
      </c>
      <c r="B43" s="16" t="s">
        <v>34</v>
      </c>
      <c r="C43" s="16" t="s">
        <v>44</v>
      </c>
      <c r="D43" s="17" t="s">
        <v>36</v>
      </c>
      <c r="E43" s="18">
        <v>1</v>
      </c>
      <c r="F43" s="19">
        <f>1940</f>
        <v>1940</v>
      </c>
      <c r="G43" s="20" t="s">
        <v>37</v>
      </c>
    </row>
    <row r="44" spans="1:7" x14ac:dyDescent="0.15">
      <c r="A44" s="9">
        <v>42</v>
      </c>
      <c r="B44" s="10" t="s">
        <v>34</v>
      </c>
      <c r="C44" s="10" t="s">
        <v>46</v>
      </c>
      <c r="D44" s="11" t="s">
        <v>36</v>
      </c>
      <c r="E44" s="12">
        <v>1</v>
      </c>
      <c r="F44" s="13">
        <f>2500</f>
        <v>2500</v>
      </c>
      <c r="G44" s="14" t="s">
        <v>38</v>
      </c>
    </row>
    <row r="45" spans="1:7" x14ac:dyDescent="0.15">
      <c r="A45" s="15">
        <v>43</v>
      </c>
      <c r="B45" s="16" t="s">
        <v>34</v>
      </c>
      <c r="C45" s="16" t="s">
        <v>47</v>
      </c>
      <c r="D45" s="17" t="s">
        <v>36</v>
      </c>
      <c r="E45" s="18">
        <v>1</v>
      </c>
      <c r="F45" s="26">
        <f>2350</f>
        <v>2350</v>
      </c>
      <c r="G45" s="20" t="s">
        <v>37</v>
      </c>
    </row>
    <row r="46" spans="1:7" x14ac:dyDescent="0.15">
      <c r="A46" s="15">
        <v>44</v>
      </c>
      <c r="B46" s="16" t="s">
        <v>34</v>
      </c>
      <c r="C46" s="16" t="s">
        <v>47</v>
      </c>
      <c r="D46" s="17" t="s">
        <v>36</v>
      </c>
      <c r="E46" s="18">
        <v>1</v>
      </c>
      <c r="F46" s="26">
        <f>2350</f>
        <v>2350</v>
      </c>
      <c r="G46" s="20" t="s">
        <v>37</v>
      </c>
    </row>
    <row r="47" spans="1:7" x14ac:dyDescent="0.15">
      <c r="A47" s="15">
        <v>45</v>
      </c>
      <c r="B47" s="16" t="s">
        <v>34</v>
      </c>
      <c r="C47" s="16" t="s">
        <v>33</v>
      </c>
      <c r="D47" s="17" t="s">
        <v>36</v>
      </c>
      <c r="E47" s="18">
        <v>1</v>
      </c>
      <c r="F47" s="19">
        <f>1360</f>
        <v>1360</v>
      </c>
      <c r="G47" s="20" t="s">
        <v>37</v>
      </c>
    </row>
    <row r="48" spans="1:7" x14ac:dyDescent="0.15">
      <c r="A48" s="9">
        <v>46</v>
      </c>
      <c r="B48" s="10" t="s">
        <v>48</v>
      </c>
      <c r="C48" s="10" t="s">
        <v>49</v>
      </c>
      <c r="D48" s="11" t="s">
        <v>36</v>
      </c>
      <c r="E48" s="12">
        <v>1</v>
      </c>
      <c r="F48" s="27">
        <v>2358</v>
      </c>
      <c r="G48" s="14" t="s">
        <v>38</v>
      </c>
    </row>
    <row r="49" spans="1:7" x14ac:dyDescent="0.15">
      <c r="A49" s="9">
        <v>47</v>
      </c>
      <c r="B49" s="10" t="s">
        <v>48</v>
      </c>
      <c r="C49" s="10" t="s">
        <v>49</v>
      </c>
      <c r="D49" s="11" t="s">
        <v>36</v>
      </c>
      <c r="E49" s="12">
        <v>1</v>
      </c>
      <c r="F49" s="27">
        <v>2358</v>
      </c>
      <c r="G49" s="14" t="s">
        <v>38</v>
      </c>
    </row>
    <row r="50" spans="1:7" x14ac:dyDescent="0.15">
      <c r="A50" s="9">
        <v>48</v>
      </c>
      <c r="B50" s="10" t="s">
        <v>50</v>
      </c>
      <c r="C50" s="10" t="s">
        <v>51</v>
      </c>
      <c r="D50" s="11" t="s">
        <v>36</v>
      </c>
      <c r="E50" s="12">
        <v>1</v>
      </c>
      <c r="F50" s="13">
        <f>3900</f>
        <v>3900</v>
      </c>
      <c r="G50" s="14" t="s">
        <v>38</v>
      </c>
    </row>
    <row r="51" spans="1:7" x14ac:dyDescent="0.15">
      <c r="A51" s="15">
        <v>49</v>
      </c>
      <c r="B51" s="16" t="s">
        <v>50</v>
      </c>
      <c r="C51" s="16" t="s">
        <v>51</v>
      </c>
      <c r="D51" s="17" t="s">
        <v>36</v>
      </c>
      <c r="E51" s="18">
        <v>1</v>
      </c>
      <c r="F51" s="19">
        <f>3900</f>
        <v>3900</v>
      </c>
      <c r="G51" s="20" t="s">
        <v>37</v>
      </c>
    </row>
    <row r="52" spans="1:7" x14ac:dyDescent="0.15">
      <c r="A52" s="9">
        <v>50</v>
      </c>
      <c r="B52" s="10" t="s">
        <v>50</v>
      </c>
      <c r="C52" s="10" t="s">
        <v>51</v>
      </c>
      <c r="D52" s="11" t="s">
        <v>36</v>
      </c>
      <c r="E52" s="12">
        <v>1</v>
      </c>
      <c r="F52" s="13">
        <f>3900</f>
        <v>3900</v>
      </c>
      <c r="G52" s="14" t="s">
        <v>38</v>
      </c>
    </row>
    <row r="53" spans="1:7" x14ac:dyDescent="0.15">
      <c r="A53" s="9">
        <v>51</v>
      </c>
      <c r="B53" s="10" t="s">
        <v>50</v>
      </c>
      <c r="C53" s="10" t="s">
        <v>51</v>
      </c>
      <c r="D53" s="11" t="s">
        <v>36</v>
      </c>
      <c r="E53" s="12">
        <v>1</v>
      </c>
      <c r="F53" s="13">
        <f>3900</f>
        <v>3900</v>
      </c>
      <c r="G53" s="14" t="s">
        <v>38</v>
      </c>
    </row>
    <row r="54" spans="1:7" x14ac:dyDescent="0.15">
      <c r="A54" s="9">
        <v>52</v>
      </c>
      <c r="B54" s="10" t="s">
        <v>50</v>
      </c>
      <c r="C54" s="10" t="s">
        <v>51</v>
      </c>
      <c r="D54" s="11" t="s">
        <v>36</v>
      </c>
      <c r="E54" s="12">
        <v>1</v>
      </c>
      <c r="F54" s="13">
        <f>3900</f>
        <v>3900</v>
      </c>
      <c r="G54" s="14" t="s">
        <v>38</v>
      </c>
    </row>
    <row r="55" spans="1:7" x14ac:dyDescent="0.15">
      <c r="A55" s="9">
        <v>53</v>
      </c>
      <c r="B55" s="10" t="s">
        <v>50</v>
      </c>
      <c r="C55" s="10" t="s">
        <v>51</v>
      </c>
      <c r="D55" s="11" t="s">
        <v>36</v>
      </c>
      <c r="E55" s="12">
        <v>1</v>
      </c>
      <c r="F55" s="13">
        <f>3900</f>
        <v>3900</v>
      </c>
      <c r="G55" s="14" t="s">
        <v>38</v>
      </c>
    </row>
    <row r="56" spans="1:7" x14ac:dyDescent="0.15">
      <c r="A56" s="9">
        <v>54</v>
      </c>
      <c r="B56" s="10" t="s">
        <v>50</v>
      </c>
      <c r="C56" s="10" t="s">
        <v>51</v>
      </c>
      <c r="D56" s="11" t="s">
        <v>36</v>
      </c>
      <c r="E56" s="12">
        <v>1</v>
      </c>
      <c r="F56" s="13">
        <f>3900</f>
        <v>3900</v>
      </c>
      <c r="G56" s="14" t="s">
        <v>38</v>
      </c>
    </row>
    <row r="57" spans="1:7" x14ac:dyDescent="0.15">
      <c r="A57" s="9">
        <v>55</v>
      </c>
      <c r="B57" s="10" t="s">
        <v>50</v>
      </c>
      <c r="C57" s="10" t="s">
        <v>51</v>
      </c>
      <c r="D57" s="11" t="s">
        <v>36</v>
      </c>
      <c r="E57" s="12">
        <v>1</v>
      </c>
      <c r="F57" s="13">
        <f>3900</f>
        <v>3900</v>
      </c>
      <c r="G57" s="14" t="s">
        <v>38</v>
      </c>
    </row>
    <row r="58" spans="1:7" x14ac:dyDescent="0.15">
      <c r="A58" s="9">
        <v>56</v>
      </c>
      <c r="B58" s="10" t="s">
        <v>50</v>
      </c>
      <c r="C58" s="10" t="s">
        <v>51</v>
      </c>
      <c r="D58" s="11" t="s">
        <v>36</v>
      </c>
      <c r="E58" s="12">
        <v>1</v>
      </c>
      <c r="F58" s="13">
        <f>3900</f>
        <v>3900</v>
      </c>
      <c r="G58" s="14" t="s">
        <v>38</v>
      </c>
    </row>
    <row r="59" spans="1:7" x14ac:dyDescent="0.15">
      <c r="A59" s="15">
        <v>57</v>
      </c>
      <c r="B59" s="16" t="s">
        <v>50</v>
      </c>
      <c r="C59" s="16" t="s">
        <v>51</v>
      </c>
      <c r="D59" s="17" t="s">
        <v>36</v>
      </c>
      <c r="E59" s="18">
        <v>1</v>
      </c>
      <c r="F59" s="19">
        <f>3900</f>
        <v>3900</v>
      </c>
      <c r="G59" s="20" t="s">
        <v>37</v>
      </c>
    </row>
    <row r="60" spans="1:7" x14ac:dyDescent="0.15">
      <c r="A60" s="9">
        <v>58</v>
      </c>
      <c r="B60" s="10" t="s">
        <v>50</v>
      </c>
      <c r="C60" s="10" t="s">
        <v>51</v>
      </c>
      <c r="D60" s="11" t="s">
        <v>36</v>
      </c>
      <c r="E60" s="12">
        <v>1</v>
      </c>
      <c r="F60" s="13">
        <f>3900</f>
        <v>3900</v>
      </c>
      <c r="G60" s="14" t="s">
        <v>38</v>
      </c>
    </row>
    <row r="61" spans="1:7" x14ac:dyDescent="0.15">
      <c r="A61" s="9">
        <v>59</v>
      </c>
      <c r="B61" s="10" t="s">
        <v>50</v>
      </c>
      <c r="C61" s="10" t="s">
        <v>51</v>
      </c>
      <c r="D61" s="11" t="s">
        <v>36</v>
      </c>
      <c r="E61" s="12">
        <v>1</v>
      </c>
      <c r="F61" s="13">
        <f>3900</f>
        <v>3900</v>
      </c>
      <c r="G61" s="14" t="s">
        <v>38</v>
      </c>
    </row>
    <row r="62" spans="1:7" x14ac:dyDescent="0.15">
      <c r="A62" s="9">
        <v>60</v>
      </c>
      <c r="B62" s="10" t="s">
        <v>50</v>
      </c>
      <c r="C62" s="10" t="s">
        <v>51</v>
      </c>
      <c r="D62" s="11" t="s">
        <v>36</v>
      </c>
      <c r="E62" s="12">
        <v>1</v>
      </c>
      <c r="F62" s="13">
        <f>3900</f>
        <v>3900</v>
      </c>
      <c r="G62" s="14" t="s">
        <v>38</v>
      </c>
    </row>
    <row r="63" spans="1:7" x14ac:dyDescent="0.15">
      <c r="A63" s="9">
        <v>61</v>
      </c>
      <c r="B63" s="10" t="s">
        <v>50</v>
      </c>
      <c r="C63" s="10" t="s">
        <v>51</v>
      </c>
      <c r="D63" s="11" t="s">
        <v>36</v>
      </c>
      <c r="E63" s="12">
        <v>1</v>
      </c>
      <c r="F63" s="13">
        <f>3900</f>
        <v>3900</v>
      </c>
      <c r="G63" s="14" t="s">
        <v>38</v>
      </c>
    </row>
    <row r="64" spans="1:7" x14ac:dyDescent="0.15">
      <c r="A64" s="28">
        <v>62</v>
      </c>
      <c r="B64" s="10" t="s">
        <v>50</v>
      </c>
      <c r="C64" s="10" t="s">
        <v>52</v>
      </c>
      <c r="D64" s="29" t="s">
        <v>36</v>
      </c>
      <c r="E64" s="30">
        <v>1</v>
      </c>
      <c r="F64" s="13">
        <f>5200</f>
        <v>5200</v>
      </c>
      <c r="G64" s="14" t="s">
        <v>38</v>
      </c>
    </row>
    <row r="65" spans="1:7" x14ac:dyDescent="0.15">
      <c r="A65" s="28">
        <v>63</v>
      </c>
      <c r="B65" s="10" t="s">
        <v>50</v>
      </c>
      <c r="C65" s="10" t="s">
        <v>52</v>
      </c>
      <c r="D65" s="29" t="s">
        <v>36</v>
      </c>
      <c r="E65" s="30">
        <v>1</v>
      </c>
      <c r="F65" s="13">
        <f>5200</f>
        <v>5200</v>
      </c>
      <c r="G65" s="14" t="s">
        <v>38</v>
      </c>
    </row>
    <row r="66" spans="1:7" x14ac:dyDescent="0.15">
      <c r="A66" s="9">
        <v>64</v>
      </c>
      <c r="B66" s="10" t="s">
        <v>50</v>
      </c>
      <c r="C66" s="10" t="s">
        <v>53</v>
      </c>
      <c r="D66" s="11" t="s">
        <v>36</v>
      </c>
      <c r="E66" s="12">
        <v>1</v>
      </c>
      <c r="F66" s="13">
        <f>5250</f>
        <v>5250</v>
      </c>
      <c r="G66" s="14" t="s">
        <v>38</v>
      </c>
    </row>
    <row r="67" spans="1:7" x14ac:dyDescent="0.15">
      <c r="A67" s="9">
        <v>65</v>
      </c>
      <c r="B67" s="10" t="s">
        <v>50</v>
      </c>
      <c r="C67" s="10" t="s">
        <v>53</v>
      </c>
      <c r="D67" s="11" t="s">
        <v>36</v>
      </c>
      <c r="E67" s="12">
        <v>1</v>
      </c>
      <c r="F67" s="13">
        <f>5250</f>
        <v>5250</v>
      </c>
      <c r="G67" s="14" t="s">
        <v>38</v>
      </c>
    </row>
    <row r="68" spans="1:7" x14ac:dyDescent="0.15">
      <c r="A68" s="15">
        <v>66</v>
      </c>
      <c r="B68" s="16" t="s">
        <v>50</v>
      </c>
      <c r="C68" s="16" t="s">
        <v>53</v>
      </c>
      <c r="D68" s="17" t="s">
        <v>36</v>
      </c>
      <c r="E68" s="18">
        <v>1</v>
      </c>
      <c r="F68" s="19">
        <f>5250</f>
        <v>5250</v>
      </c>
      <c r="G68" s="20" t="s">
        <v>37</v>
      </c>
    </row>
    <row r="69" spans="1:7" x14ac:dyDescent="0.15">
      <c r="A69" s="15">
        <v>67</v>
      </c>
      <c r="B69" s="16" t="s">
        <v>50</v>
      </c>
      <c r="C69" s="16" t="s">
        <v>53</v>
      </c>
      <c r="D69" s="17" t="s">
        <v>36</v>
      </c>
      <c r="E69" s="18">
        <v>1</v>
      </c>
      <c r="F69" s="19">
        <f>5250</f>
        <v>5250</v>
      </c>
      <c r="G69" s="20" t="s">
        <v>37</v>
      </c>
    </row>
    <row r="70" spans="1:7" x14ac:dyDescent="0.15">
      <c r="A70" s="15">
        <v>68</v>
      </c>
      <c r="B70" s="16" t="s">
        <v>50</v>
      </c>
      <c r="C70" s="16" t="s">
        <v>53</v>
      </c>
      <c r="D70" s="17" t="s">
        <v>36</v>
      </c>
      <c r="E70" s="18">
        <v>1</v>
      </c>
      <c r="F70" s="19">
        <f>5250</f>
        <v>5250</v>
      </c>
      <c r="G70" s="20" t="s">
        <v>37</v>
      </c>
    </row>
    <row r="71" spans="1:7" x14ac:dyDescent="0.15">
      <c r="A71" s="15">
        <v>69</v>
      </c>
      <c r="B71" s="16" t="s">
        <v>50</v>
      </c>
      <c r="C71" s="16" t="s">
        <v>53</v>
      </c>
      <c r="D71" s="31" t="s">
        <v>36</v>
      </c>
      <c r="E71" s="32">
        <v>1</v>
      </c>
      <c r="F71" s="19">
        <f>5250</f>
        <v>5250</v>
      </c>
      <c r="G71" s="20" t="s">
        <v>37</v>
      </c>
    </row>
    <row r="72" spans="1:7" x14ac:dyDescent="0.15">
      <c r="A72" s="15">
        <v>70</v>
      </c>
      <c r="B72" s="16" t="s">
        <v>50</v>
      </c>
      <c r="C72" s="16" t="s">
        <v>54</v>
      </c>
      <c r="D72" s="17" t="s">
        <v>36</v>
      </c>
      <c r="E72" s="18">
        <v>1</v>
      </c>
      <c r="F72" s="26">
        <f>3900</f>
        <v>3900</v>
      </c>
      <c r="G72" s="20" t="s">
        <v>37</v>
      </c>
    </row>
    <row r="73" spans="1:7" x14ac:dyDescent="0.15">
      <c r="A73" s="9">
        <v>71</v>
      </c>
      <c r="B73" s="10" t="s">
        <v>55</v>
      </c>
      <c r="C73" s="10" t="s">
        <v>33</v>
      </c>
      <c r="D73" s="11" t="s">
        <v>36</v>
      </c>
      <c r="E73" s="12">
        <v>1</v>
      </c>
      <c r="F73" s="13">
        <f>22262</f>
        <v>22262</v>
      </c>
      <c r="G73" s="14" t="s">
        <v>38</v>
      </c>
    </row>
    <row r="74" spans="1:7" x14ac:dyDescent="0.15">
      <c r="A74" s="9">
        <v>72</v>
      </c>
      <c r="B74" s="10" t="s">
        <v>55</v>
      </c>
      <c r="C74" s="10" t="s">
        <v>33</v>
      </c>
      <c r="D74" s="11" t="s">
        <v>36</v>
      </c>
      <c r="E74" s="12">
        <v>1</v>
      </c>
      <c r="F74" s="13">
        <f>22262.34</f>
        <v>22262.34</v>
      </c>
      <c r="G74" s="14" t="s">
        <v>56</v>
      </c>
    </row>
    <row r="75" spans="1:7" x14ac:dyDescent="0.15">
      <c r="A75" s="15">
        <v>73</v>
      </c>
      <c r="B75" s="16" t="s">
        <v>57</v>
      </c>
      <c r="C75" s="16" t="s">
        <v>43</v>
      </c>
      <c r="D75" s="17" t="s">
        <v>58</v>
      </c>
      <c r="E75" s="18">
        <v>1</v>
      </c>
      <c r="F75" s="19">
        <f>1250</f>
        <v>1250</v>
      </c>
      <c r="G75" s="20" t="s">
        <v>59</v>
      </c>
    </row>
    <row r="76" spans="1:7" x14ac:dyDescent="0.15">
      <c r="A76" s="15">
        <v>74</v>
      </c>
      <c r="B76" s="16" t="s">
        <v>57</v>
      </c>
      <c r="C76" s="16" t="s">
        <v>43</v>
      </c>
      <c r="D76" s="17" t="s">
        <v>58</v>
      </c>
      <c r="E76" s="18">
        <v>1</v>
      </c>
      <c r="F76" s="19">
        <f>1250</f>
        <v>1250</v>
      </c>
      <c r="G76" s="20" t="s">
        <v>59</v>
      </c>
    </row>
    <row r="77" spans="1:7" x14ac:dyDescent="0.15">
      <c r="A77" s="9">
        <v>75</v>
      </c>
      <c r="B77" s="10" t="s">
        <v>60</v>
      </c>
      <c r="C77" s="10" t="s">
        <v>61</v>
      </c>
      <c r="D77" s="11" t="s">
        <v>58</v>
      </c>
      <c r="E77" s="12">
        <v>1</v>
      </c>
      <c r="F77" s="13">
        <f>4250</f>
        <v>4250</v>
      </c>
      <c r="G77" s="14" t="s">
        <v>56</v>
      </c>
    </row>
    <row r="78" spans="1:7" x14ac:dyDescent="0.15">
      <c r="A78" s="9">
        <v>76</v>
      </c>
      <c r="B78" s="10" t="s">
        <v>60</v>
      </c>
      <c r="C78" s="10" t="s">
        <v>61</v>
      </c>
      <c r="D78" s="11" t="s">
        <v>58</v>
      </c>
      <c r="E78" s="12">
        <v>1</v>
      </c>
      <c r="F78" s="13">
        <f>4250</f>
        <v>4250</v>
      </c>
      <c r="G78" s="14" t="s">
        <v>56</v>
      </c>
    </row>
    <row r="79" spans="1:7" x14ac:dyDescent="0.15">
      <c r="A79" s="9">
        <v>77</v>
      </c>
      <c r="B79" s="10" t="s">
        <v>60</v>
      </c>
      <c r="C79" s="10" t="s">
        <v>61</v>
      </c>
      <c r="D79" s="11" t="s">
        <v>58</v>
      </c>
      <c r="E79" s="12">
        <v>1</v>
      </c>
      <c r="F79" s="13">
        <f>4250</f>
        <v>4250</v>
      </c>
      <c r="G79" s="14" t="s">
        <v>56</v>
      </c>
    </row>
    <row r="80" spans="1:7" x14ac:dyDescent="0.15">
      <c r="A80" s="9">
        <v>78</v>
      </c>
      <c r="B80" s="10" t="s">
        <v>60</v>
      </c>
      <c r="C80" s="10" t="s">
        <v>61</v>
      </c>
      <c r="D80" s="11" t="s">
        <v>58</v>
      </c>
      <c r="E80" s="12">
        <v>1</v>
      </c>
      <c r="F80" s="13">
        <f>4250</f>
        <v>4250</v>
      </c>
      <c r="G80" s="14" t="s">
        <v>56</v>
      </c>
    </row>
    <row r="81" spans="1:7" x14ac:dyDescent="0.15">
      <c r="A81" s="9">
        <v>79</v>
      </c>
      <c r="B81" s="10" t="s">
        <v>60</v>
      </c>
      <c r="C81" s="10" t="s">
        <v>61</v>
      </c>
      <c r="D81" s="11" t="s">
        <v>58</v>
      </c>
      <c r="E81" s="12">
        <v>1</v>
      </c>
      <c r="F81" s="13">
        <f>4250</f>
        <v>4250</v>
      </c>
      <c r="G81" s="14" t="s">
        <v>56</v>
      </c>
    </row>
    <row r="82" spans="1:7" x14ac:dyDescent="0.15">
      <c r="A82" s="9">
        <v>80</v>
      </c>
      <c r="B82" s="10" t="s">
        <v>60</v>
      </c>
      <c r="C82" s="10" t="s">
        <v>61</v>
      </c>
      <c r="D82" s="11" t="s">
        <v>58</v>
      </c>
      <c r="E82" s="12">
        <v>1</v>
      </c>
      <c r="F82" s="13">
        <f>4250</f>
        <v>4250</v>
      </c>
      <c r="G82" s="14" t="s">
        <v>56</v>
      </c>
    </row>
    <row r="83" spans="1:7" x14ac:dyDescent="0.15">
      <c r="A83" s="9">
        <v>81</v>
      </c>
      <c r="B83" s="10" t="s">
        <v>60</v>
      </c>
      <c r="C83" s="10" t="s">
        <v>61</v>
      </c>
      <c r="D83" s="11" t="s">
        <v>58</v>
      </c>
      <c r="E83" s="12">
        <v>1</v>
      </c>
      <c r="F83" s="13">
        <f>4250</f>
        <v>4250</v>
      </c>
      <c r="G83" s="14" t="s">
        <v>56</v>
      </c>
    </row>
    <row r="84" spans="1:7" x14ac:dyDescent="0.15">
      <c r="A84" s="9">
        <v>82</v>
      </c>
      <c r="B84" s="10" t="s">
        <v>60</v>
      </c>
      <c r="C84" s="10" t="s">
        <v>61</v>
      </c>
      <c r="D84" s="11" t="s">
        <v>58</v>
      </c>
      <c r="E84" s="12">
        <v>1</v>
      </c>
      <c r="F84" s="13">
        <f>4250</f>
        <v>4250</v>
      </c>
      <c r="G84" s="14" t="s">
        <v>56</v>
      </c>
    </row>
    <row r="85" spans="1:7" x14ac:dyDescent="0.15">
      <c r="A85" s="9">
        <v>83</v>
      </c>
      <c r="B85" s="10" t="s">
        <v>60</v>
      </c>
      <c r="C85" s="10" t="s">
        <v>61</v>
      </c>
      <c r="D85" s="11" t="s">
        <v>58</v>
      </c>
      <c r="E85" s="12">
        <v>1</v>
      </c>
      <c r="F85" s="13">
        <f>4250</f>
        <v>4250</v>
      </c>
      <c r="G85" s="14" t="s">
        <v>56</v>
      </c>
    </row>
    <row r="86" spans="1:7" x14ac:dyDescent="0.15">
      <c r="A86" s="9">
        <v>84</v>
      </c>
      <c r="B86" s="10" t="s">
        <v>60</v>
      </c>
      <c r="C86" s="10" t="s">
        <v>61</v>
      </c>
      <c r="D86" s="11" t="s">
        <v>58</v>
      </c>
      <c r="E86" s="12">
        <v>1</v>
      </c>
      <c r="F86" s="13">
        <f>4250</f>
        <v>4250</v>
      </c>
      <c r="G86" s="14" t="s">
        <v>56</v>
      </c>
    </row>
    <row r="87" spans="1:7" x14ac:dyDescent="0.15">
      <c r="A87" s="9">
        <v>85</v>
      </c>
      <c r="B87" s="10" t="s">
        <v>62</v>
      </c>
      <c r="C87" s="10" t="s">
        <v>33</v>
      </c>
      <c r="D87" s="11" t="s">
        <v>58</v>
      </c>
      <c r="E87" s="12">
        <v>1</v>
      </c>
      <c r="F87" s="13">
        <f>4750</f>
        <v>4750</v>
      </c>
      <c r="G87" s="14" t="s">
        <v>56</v>
      </c>
    </row>
    <row r="88" spans="1:7" x14ac:dyDescent="0.15">
      <c r="A88" s="15">
        <v>86</v>
      </c>
      <c r="B88" s="16" t="s">
        <v>63</v>
      </c>
      <c r="C88" s="16" t="s">
        <v>64</v>
      </c>
      <c r="D88" s="17" t="s">
        <v>58</v>
      </c>
      <c r="E88" s="18">
        <v>1</v>
      </c>
      <c r="F88" s="19">
        <f>1500</f>
        <v>1500</v>
      </c>
      <c r="G88" s="20" t="s">
        <v>59</v>
      </c>
    </row>
    <row r="89" spans="1:7" x14ac:dyDescent="0.15">
      <c r="A89" s="15">
        <v>87</v>
      </c>
      <c r="B89" s="16" t="s">
        <v>63</v>
      </c>
      <c r="C89" s="16" t="s">
        <v>64</v>
      </c>
      <c r="D89" s="17" t="s">
        <v>58</v>
      </c>
      <c r="E89" s="18">
        <v>1</v>
      </c>
      <c r="F89" s="19">
        <f>1500</f>
        <v>1500</v>
      </c>
      <c r="G89" s="20" t="s">
        <v>59</v>
      </c>
    </row>
    <row r="90" spans="1:7" x14ac:dyDescent="0.15">
      <c r="A90" s="9">
        <v>88</v>
      </c>
      <c r="B90" s="10" t="s">
        <v>63</v>
      </c>
      <c r="C90" s="10" t="s">
        <v>64</v>
      </c>
      <c r="D90" s="11" t="s">
        <v>58</v>
      </c>
      <c r="E90" s="12">
        <v>1</v>
      </c>
      <c r="F90" s="13">
        <f>1500</f>
        <v>1500</v>
      </c>
      <c r="G90" s="14" t="s">
        <v>56</v>
      </c>
    </row>
    <row r="91" spans="1:7" x14ac:dyDescent="0.15">
      <c r="A91" s="9">
        <v>89</v>
      </c>
      <c r="B91" s="10" t="s">
        <v>63</v>
      </c>
      <c r="C91" s="10" t="s">
        <v>64</v>
      </c>
      <c r="D91" s="11" t="s">
        <v>58</v>
      </c>
      <c r="E91" s="12">
        <v>1</v>
      </c>
      <c r="F91" s="13">
        <f>1500</f>
        <v>1500</v>
      </c>
      <c r="G91" s="14" t="s">
        <v>56</v>
      </c>
    </row>
    <row r="92" spans="1:7" x14ac:dyDescent="0.15">
      <c r="A92" s="9">
        <v>90</v>
      </c>
      <c r="B92" s="10" t="s">
        <v>63</v>
      </c>
      <c r="C92" s="10" t="s">
        <v>64</v>
      </c>
      <c r="D92" s="11" t="s">
        <v>58</v>
      </c>
      <c r="E92" s="12">
        <v>1</v>
      </c>
      <c r="F92" s="13">
        <f>1500</f>
        <v>1500</v>
      </c>
      <c r="G92" s="14" t="s">
        <v>56</v>
      </c>
    </row>
    <row r="93" spans="1:7" x14ac:dyDescent="0.15">
      <c r="A93" s="9">
        <v>91</v>
      </c>
      <c r="B93" s="10" t="s">
        <v>63</v>
      </c>
      <c r="C93" s="10" t="s">
        <v>64</v>
      </c>
      <c r="D93" s="11" t="s">
        <v>58</v>
      </c>
      <c r="E93" s="12">
        <v>1</v>
      </c>
      <c r="F93" s="13">
        <f>1500</f>
        <v>1500</v>
      </c>
      <c r="G93" s="14" t="s">
        <v>56</v>
      </c>
    </row>
    <row r="94" spans="1:7" x14ac:dyDescent="0.15">
      <c r="A94" s="15">
        <v>92</v>
      </c>
      <c r="B94" s="16" t="s">
        <v>65</v>
      </c>
      <c r="C94" s="16" t="s">
        <v>66</v>
      </c>
      <c r="D94" s="17" t="s">
        <v>58</v>
      </c>
      <c r="E94" s="18">
        <v>1</v>
      </c>
      <c r="F94" s="19">
        <f>1500</f>
        <v>1500</v>
      </c>
      <c r="G94" s="20" t="s">
        <v>59</v>
      </c>
    </row>
    <row r="95" spans="1:7" x14ac:dyDescent="0.15">
      <c r="A95" s="15">
        <v>93</v>
      </c>
      <c r="B95" s="16" t="s">
        <v>65</v>
      </c>
      <c r="C95" s="16" t="s">
        <v>66</v>
      </c>
      <c r="D95" s="17" t="s">
        <v>58</v>
      </c>
      <c r="E95" s="18">
        <v>1</v>
      </c>
      <c r="F95" s="19">
        <f>1500</f>
        <v>1500</v>
      </c>
      <c r="G95" s="20" t="s">
        <v>59</v>
      </c>
    </row>
    <row r="96" spans="1:7" x14ac:dyDescent="0.15">
      <c r="A96" s="9">
        <v>94</v>
      </c>
      <c r="B96" s="10" t="s">
        <v>67</v>
      </c>
      <c r="C96" s="10" t="s">
        <v>68</v>
      </c>
      <c r="D96" s="11" t="s">
        <v>58</v>
      </c>
      <c r="E96" s="12">
        <v>1</v>
      </c>
      <c r="F96" s="13">
        <f>8150</f>
        <v>8150</v>
      </c>
      <c r="G96" s="14" t="s">
        <v>56</v>
      </c>
    </row>
    <row r="97" spans="1:7" x14ac:dyDescent="0.15">
      <c r="A97" s="9">
        <v>95</v>
      </c>
      <c r="B97" s="10" t="s">
        <v>67</v>
      </c>
      <c r="C97" s="10" t="s">
        <v>33</v>
      </c>
      <c r="D97" s="11" t="s">
        <v>58</v>
      </c>
      <c r="E97" s="12">
        <v>1</v>
      </c>
      <c r="F97" s="13">
        <f>4000</f>
        <v>4000</v>
      </c>
      <c r="G97" s="14" t="s">
        <v>56</v>
      </c>
    </row>
    <row r="98" spans="1:7" x14ac:dyDescent="0.15">
      <c r="A98" s="9">
        <v>96</v>
      </c>
      <c r="B98" s="10" t="s">
        <v>69</v>
      </c>
      <c r="C98" s="10" t="s">
        <v>70</v>
      </c>
      <c r="D98" s="11" t="s">
        <v>58</v>
      </c>
      <c r="E98" s="12">
        <v>1</v>
      </c>
      <c r="F98" s="13">
        <f>3150</f>
        <v>3150</v>
      </c>
      <c r="G98" s="14" t="s">
        <v>56</v>
      </c>
    </row>
    <row r="99" spans="1:7" x14ac:dyDescent="0.15">
      <c r="A99" s="9">
        <v>97</v>
      </c>
      <c r="B99" s="10" t="s">
        <v>71</v>
      </c>
      <c r="C99" s="10" t="s">
        <v>72</v>
      </c>
      <c r="D99" s="11" t="s">
        <v>58</v>
      </c>
      <c r="E99" s="12">
        <v>1</v>
      </c>
      <c r="F99" s="13">
        <f>2500</f>
        <v>2500</v>
      </c>
      <c r="G99" s="14" t="s">
        <v>56</v>
      </c>
    </row>
    <row r="100" spans="1:7" x14ac:dyDescent="0.15">
      <c r="A100" s="9">
        <v>98</v>
      </c>
      <c r="B100" s="10" t="s">
        <v>71</v>
      </c>
      <c r="C100" s="10" t="s">
        <v>72</v>
      </c>
      <c r="D100" s="11" t="s">
        <v>58</v>
      </c>
      <c r="E100" s="12">
        <v>1</v>
      </c>
      <c r="F100" s="13">
        <f>2500</f>
        <v>2500</v>
      </c>
      <c r="G100" s="14" t="s">
        <v>56</v>
      </c>
    </row>
    <row r="101" spans="1:7" x14ac:dyDescent="0.15">
      <c r="A101" s="9">
        <v>99</v>
      </c>
      <c r="B101" s="10" t="s">
        <v>71</v>
      </c>
      <c r="C101" s="10" t="s">
        <v>72</v>
      </c>
      <c r="D101" s="11" t="s">
        <v>58</v>
      </c>
      <c r="E101" s="12">
        <v>1</v>
      </c>
      <c r="F101" s="13">
        <f>2500</f>
        <v>2500</v>
      </c>
      <c r="G101" s="14" t="s">
        <v>56</v>
      </c>
    </row>
    <row r="102" spans="1:7" x14ac:dyDescent="0.15">
      <c r="A102" s="9">
        <v>100</v>
      </c>
      <c r="B102" s="10" t="s">
        <v>71</v>
      </c>
      <c r="C102" s="10" t="s">
        <v>72</v>
      </c>
      <c r="D102" s="11" t="s">
        <v>58</v>
      </c>
      <c r="E102" s="12">
        <v>1</v>
      </c>
      <c r="F102" s="13">
        <f>2500</f>
        <v>2500</v>
      </c>
      <c r="G102" s="14" t="s">
        <v>56</v>
      </c>
    </row>
    <row r="103" spans="1:7" x14ac:dyDescent="0.15">
      <c r="A103" s="15">
        <v>101</v>
      </c>
      <c r="B103" s="16" t="s">
        <v>71</v>
      </c>
      <c r="C103" s="16" t="s">
        <v>72</v>
      </c>
      <c r="D103" s="17" t="s">
        <v>58</v>
      </c>
      <c r="E103" s="18">
        <v>1</v>
      </c>
      <c r="F103" s="19">
        <f>2500</f>
        <v>2500</v>
      </c>
      <c r="G103" s="20" t="s">
        <v>59</v>
      </c>
    </row>
    <row r="104" spans="1:7" x14ac:dyDescent="0.15">
      <c r="A104" s="9">
        <v>102</v>
      </c>
      <c r="B104" s="10" t="s">
        <v>71</v>
      </c>
      <c r="C104" s="10" t="s">
        <v>72</v>
      </c>
      <c r="D104" s="11" t="s">
        <v>58</v>
      </c>
      <c r="E104" s="12">
        <v>1</v>
      </c>
      <c r="F104" s="13">
        <f>2500</f>
        <v>2500</v>
      </c>
      <c r="G104" s="33"/>
    </row>
    <row r="105" spans="1:7" x14ac:dyDescent="0.15">
      <c r="A105" s="15">
        <v>103</v>
      </c>
      <c r="B105" s="16" t="s">
        <v>73</v>
      </c>
      <c r="C105" s="16" t="s">
        <v>74</v>
      </c>
      <c r="D105" s="17" t="s">
        <v>58</v>
      </c>
      <c r="E105" s="18">
        <v>1</v>
      </c>
      <c r="F105" s="19">
        <f>3500</f>
        <v>3500</v>
      </c>
      <c r="G105" s="20" t="s">
        <v>59</v>
      </c>
    </row>
    <row r="106" spans="1:7" x14ac:dyDescent="0.15">
      <c r="A106" s="15">
        <v>104</v>
      </c>
      <c r="B106" s="16" t="s">
        <v>73</v>
      </c>
      <c r="C106" s="16" t="s">
        <v>74</v>
      </c>
      <c r="D106" s="17" t="s">
        <v>58</v>
      </c>
      <c r="E106" s="18">
        <v>1</v>
      </c>
      <c r="F106" s="19">
        <f>3500</f>
        <v>3500</v>
      </c>
      <c r="G106" s="20" t="s">
        <v>59</v>
      </c>
    </row>
    <row r="107" spans="1:7" x14ac:dyDescent="0.15">
      <c r="A107" s="15">
        <v>105</v>
      </c>
      <c r="B107" s="16" t="s">
        <v>73</v>
      </c>
      <c r="C107" s="16" t="s">
        <v>74</v>
      </c>
      <c r="D107" s="17" t="s">
        <v>58</v>
      </c>
      <c r="E107" s="18">
        <v>1</v>
      </c>
      <c r="F107" s="19">
        <f>3500</f>
        <v>3500</v>
      </c>
      <c r="G107" s="20" t="s">
        <v>59</v>
      </c>
    </row>
    <row r="108" spans="1:7" x14ac:dyDescent="0.15">
      <c r="A108" s="9">
        <v>106</v>
      </c>
      <c r="B108" s="10" t="s">
        <v>75</v>
      </c>
      <c r="C108" s="10" t="s">
        <v>76</v>
      </c>
      <c r="D108" s="11" t="s">
        <v>58</v>
      </c>
      <c r="E108" s="12">
        <v>1</v>
      </c>
      <c r="F108" s="13">
        <f>4300</f>
        <v>4300</v>
      </c>
      <c r="G108" s="14" t="s">
        <v>56</v>
      </c>
    </row>
    <row r="109" spans="1:7" x14ac:dyDescent="0.15">
      <c r="A109" s="9">
        <v>107</v>
      </c>
      <c r="B109" s="10" t="s">
        <v>75</v>
      </c>
      <c r="C109" s="10" t="s">
        <v>76</v>
      </c>
      <c r="D109" s="11" t="s">
        <v>58</v>
      </c>
      <c r="E109" s="12">
        <v>1</v>
      </c>
      <c r="F109" s="13">
        <f>4300</f>
        <v>4300</v>
      </c>
      <c r="G109" s="14" t="s">
        <v>56</v>
      </c>
    </row>
    <row r="110" spans="1:7" x14ac:dyDescent="0.15">
      <c r="A110" s="9">
        <v>108</v>
      </c>
      <c r="B110" s="10" t="s">
        <v>75</v>
      </c>
      <c r="C110" s="10" t="s">
        <v>76</v>
      </c>
      <c r="D110" s="11" t="s">
        <v>58</v>
      </c>
      <c r="E110" s="12">
        <v>1</v>
      </c>
      <c r="F110" s="13">
        <f>4300</f>
        <v>4300</v>
      </c>
      <c r="G110" s="14" t="s">
        <v>56</v>
      </c>
    </row>
    <row r="111" spans="1:7" x14ac:dyDescent="0.15">
      <c r="A111" s="9">
        <v>109</v>
      </c>
      <c r="B111" s="10" t="s">
        <v>77</v>
      </c>
      <c r="C111" s="10" t="s">
        <v>78</v>
      </c>
      <c r="D111" s="11" t="s">
        <v>58</v>
      </c>
      <c r="E111" s="12">
        <v>1</v>
      </c>
      <c r="F111" s="13">
        <f>10000</f>
        <v>10000</v>
      </c>
      <c r="G111" s="14" t="s">
        <v>56</v>
      </c>
    </row>
    <row r="112" spans="1:7" x14ac:dyDescent="0.15">
      <c r="A112" s="9">
        <v>110</v>
      </c>
      <c r="B112" s="10" t="s">
        <v>77</v>
      </c>
      <c r="C112" s="10" t="s">
        <v>79</v>
      </c>
      <c r="D112" s="11" t="s">
        <v>58</v>
      </c>
      <c r="E112" s="12">
        <v>1</v>
      </c>
      <c r="F112" s="13">
        <f>30000</f>
        <v>30000</v>
      </c>
      <c r="G112" s="14" t="s">
        <v>56</v>
      </c>
    </row>
    <row r="113" spans="1:7" x14ac:dyDescent="0.15">
      <c r="A113" s="9">
        <v>111</v>
      </c>
      <c r="B113" s="10" t="s">
        <v>80</v>
      </c>
      <c r="C113" s="10" t="s">
        <v>81</v>
      </c>
      <c r="D113" s="11" t="s">
        <v>58</v>
      </c>
      <c r="E113" s="12">
        <v>1</v>
      </c>
      <c r="F113" s="13">
        <f>1250</f>
        <v>1250</v>
      </c>
      <c r="G113" s="14" t="s">
        <v>56</v>
      </c>
    </row>
    <row r="114" spans="1:7" x14ac:dyDescent="0.15">
      <c r="A114" s="9">
        <v>112</v>
      </c>
      <c r="B114" s="10" t="s">
        <v>80</v>
      </c>
      <c r="C114" s="10" t="s">
        <v>81</v>
      </c>
      <c r="D114" s="11" t="s">
        <v>58</v>
      </c>
      <c r="E114" s="12">
        <v>1</v>
      </c>
      <c r="F114" s="13">
        <f>1250</f>
        <v>1250</v>
      </c>
      <c r="G114" s="14" t="s">
        <v>56</v>
      </c>
    </row>
    <row r="115" spans="1:7" x14ac:dyDescent="0.15">
      <c r="A115" s="9">
        <v>113</v>
      </c>
      <c r="B115" s="10" t="s">
        <v>80</v>
      </c>
      <c r="C115" s="10" t="s">
        <v>81</v>
      </c>
      <c r="D115" s="11" t="s">
        <v>58</v>
      </c>
      <c r="E115" s="12">
        <v>1</v>
      </c>
      <c r="F115" s="13">
        <f>1250</f>
        <v>1250</v>
      </c>
      <c r="G115" s="14" t="s">
        <v>56</v>
      </c>
    </row>
    <row r="116" spans="1:7" x14ac:dyDescent="0.15">
      <c r="A116" s="15">
        <v>114</v>
      </c>
      <c r="B116" s="16" t="s">
        <v>80</v>
      </c>
      <c r="C116" s="16" t="s">
        <v>81</v>
      </c>
      <c r="D116" s="17" t="s">
        <v>58</v>
      </c>
      <c r="E116" s="18">
        <v>1</v>
      </c>
      <c r="F116" s="19">
        <f>1250</f>
        <v>1250</v>
      </c>
      <c r="G116" s="20" t="s">
        <v>59</v>
      </c>
    </row>
    <row r="117" spans="1:7" x14ac:dyDescent="0.15">
      <c r="A117" s="15">
        <v>115</v>
      </c>
      <c r="B117" s="16" t="s">
        <v>80</v>
      </c>
      <c r="C117" s="16" t="s">
        <v>81</v>
      </c>
      <c r="D117" s="17" t="s">
        <v>58</v>
      </c>
      <c r="E117" s="18">
        <v>1</v>
      </c>
      <c r="F117" s="19">
        <f>1250</f>
        <v>1250</v>
      </c>
      <c r="G117" s="20" t="s">
        <v>59</v>
      </c>
    </row>
    <row r="118" spans="1:7" x14ac:dyDescent="0.15">
      <c r="A118" s="15">
        <v>116</v>
      </c>
      <c r="B118" s="16" t="s">
        <v>80</v>
      </c>
      <c r="C118" s="16" t="s">
        <v>81</v>
      </c>
      <c r="D118" s="17" t="s">
        <v>58</v>
      </c>
      <c r="E118" s="18">
        <v>1</v>
      </c>
      <c r="F118" s="19">
        <f>1250</f>
        <v>1250</v>
      </c>
      <c r="G118" s="20" t="s">
        <v>59</v>
      </c>
    </row>
    <row r="119" spans="1:7" x14ac:dyDescent="0.15">
      <c r="A119" s="9">
        <v>117</v>
      </c>
      <c r="B119" s="10" t="s">
        <v>80</v>
      </c>
      <c r="C119" s="10" t="s">
        <v>82</v>
      </c>
      <c r="D119" s="11" t="s">
        <v>58</v>
      </c>
      <c r="E119" s="12">
        <v>1</v>
      </c>
      <c r="F119" s="13">
        <f>22000</f>
        <v>22000</v>
      </c>
      <c r="G119" s="14" t="s">
        <v>56</v>
      </c>
    </row>
    <row r="120" spans="1:7" x14ac:dyDescent="0.15">
      <c r="A120" s="9">
        <v>118</v>
      </c>
      <c r="B120" s="10" t="s">
        <v>80</v>
      </c>
      <c r="C120" s="10" t="s">
        <v>82</v>
      </c>
      <c r="D120" s="11" t="s">
        <v>58</v>
      </c>
      <c r="E120" s="12">
        <v>1</v>
      </c>
      <c r="F120" s="13">
        <f>22000</f>
        <v>22000</v>
      </c>
      <c r="G120" s="14" t="s">
        <v>56</v>
      </c>
    </row>
    <row r="121" spans="1:7" x14ac:dyDescent="0.15">
      <c r="A121" s="9">
        <v>119</v>
      </c>
      <c r="B121" s="10" t="s">
        <v>80</v>
      </c>
      <c r="C121" s="10" t="s">
        <v>82</v>
      </c>
      <c r="D121" s="11" t="s">
        <v>58</v>
      </c>
      <c r="E121" s="12">
        <v>1</v>
      </c>
      <c r="F121" s="13">
        <f>22000</f>
        <v>22000</v>
      </c>
      <c r="G121" s="14" t="s">
        <v>56</v>
      </c>
    </row>
    <row r="122" spans="1:7" x14ac:dyDescent="0.15">
      <c r="A122" s="9">
        <v>120</v>
      </c>
      <c r="B122" s="34" t="s">
        <v>80</v>
      </c>
      <c r="C122" s="34" t="s">
        <v>83</v>
      </c>
      <c r="D122" s="35" t="s">
        <v>58</v>
      </c>
      <c r="E122" s="37">
        <v>1</v>
      </c>
      <c r="F122" s="38">
        <f>1050</f>
        <v>1050</v>
      </c>
      <c r="G122" s="39" t="s">
        <v>56</v>
      </c>
    </row>
    <row r="123" spans="1:7" x14ac:dyDescent="0.15">
      <c r="A123" s="40">
        <v>121</v>
      </c>
      <c r="B123" s="10" t="s">
        <v>80</v>
      </c>
      <c r="C123" s="10" t="s">
        <v>84</v>
      </c>
      <c r="D123" s="41" t="s">
        <v>58</v>
      </c>
      <c r="E123" s="40">
        <v>1</v>
      </c>
      <c r="F123" s="13">
        <f>1140</f>
        <v>1140</v>
      </c>
      <c r="G123" s="14" t="s">
        <v>56</v>
      </c>
    </row>
    <row r="124" spans="1:7" x14ac:dyDescent="0.15">
      <c r="A124" s="40">
        <v>122</v>
      </c>
      <c r="B124" s="36" t="s">
        <v>87</v>
      </c>
      <c r="C124" s="36"/>
      <c r="D124" s="36"/>
      <c r="E124" s="40">
        <v>1</v>
      </c>
      <c r="F124" s="40">
        <v>0</v>
      </c>
      <c r="G124" s="41" t="s">
        <v>86</v>
      </c>
    </row>
  </sheetData>
  <mergeCells count="7">
    <mergeCell ref="B124:D124"/>
    <mergeCell ref="G1:G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报名公司</vt:lpstr>
      <vt:lpstr>物资清单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2019-12-06T03:41:52Z</dcterms:modified>
</cp:coreProperties>
</file>